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68" windowHeight="6720" tabRatio="683" activeTab="0"/>
  </bookViews>
  <sheets>
    <sheet name="план" sheetId="1" r:id="rId1"/>
    <sheet name="инструкция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<sst xmlns="http://schemas.openxmlformats.org/spreadsheetml/2006/main" count="163" uniqueCount="104">
  <si>
    <t>ОКВЭД</t>
  </si>
  <si>
    <t>ОКДП</t>
  </si>
  <si>
    <t>Условия договора</t>
  </si>
  <si>
    <t>Способ осуществления закупки</t>
  </si>
  <si>
    <t>Форма закупки</t>
  </si>
  <si>
    <t>Обоснование внесения изменений</t>
  </si>
  <si>
    <t>Минимально необходимые требования, предъявляемые к закупаемым товарам, работам, 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</si>
  <si>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</si>
  <si>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</si>
  <si>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</si>
  <si>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График осуществления процедур закупки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</si>
  <si>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</si>
  <si>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</si>
  <si>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</si>
  <si>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электронные</t>
  </si>
  <si>
    <t>неэлектронные</t>
  </si>
  <si>
    <t>Наименование заказчика</t>
  </si>
  <si>
    <t>Юридический адрес, телефон, электронная почта заказчика*</t>
  </si>
  <si>
    <t>ИНН</t>
  </si>
  <si>
    <t>ОКАТО</t>
  </si>
  <si>
    <t>ПЛАН ЗАКУПКИ ТОВАРОВ, РАБОТ, УСЛУГ</t>
  </si>
  <si>
    <t>Наименование предмета договора</t>
  </si>
  <si>
    <t xml:space="preserve">на 2012 год </t>
  </si>
  <si>
    <t>Муниципальное Унитарное Объединенное Предприятие "Рефтинское" городского округа Рефтинский (МУ ОП "Рефтинское")</t>
  </si>
  <si>
    <t>624285, Свердловская область, городской округ Рефтинский, улица Гагарина 13А, телефон (34365) 3-52-45, reftp@mail.ru</t>
  </si>
  <si>
    <t>Тепловая энергия</t>
  </si>
  <si>
    <t>Гкал</t>
  </si>
  <si>
    <t>Сведения о планируемом объеме денежных средств, тыс. руб.</t>
  </si>
  <si>
    <t>Температурный график 140/70 °С</t>
  </si>
  <si>
    <t>п. Рефтинский</t>
  </si>
  <si>
    <t>Теплоноситель</t>
  </si>
  <si>
    <t>Химочищенная вода</t>
  </si>
  <si>
    <r>
      <t>м</t>
    </r>
    <r>
      <rPr>
        <vertAlign val="superscript"/>
        <sz val="8"/>
        <rFont val="Times New Roman"/>
        <family val="1"/>
      </rPr>
      <t>3</t>
    </r>
  </si>
  <si>
    <t>Электроэнергия</t>
  </si>
  <si>
    <t>кВтч</t>
  </si>
  <si>
    <t>Частота 50 Гц</t>
  </si>
  <si>
    <t>Сульфат алюминия</t>
  </si>
  <si>
    <t>Сорт 1</t>
  </si>
  <si>
    <t>т</t>
  </si>
  <si>
    <t>Известковое молоко</t>
  </si>
  <si>
    <t>Для питьевой воды</t>
  </si>
  <si>
    <t>Натрий фтористый</t>
  </si>
  <si>
    <t>Серная кислота</t>
  </si>
  <si>
    <t>Концентрированная</t>
  </si>
  <si>
    <t>Хлорат хлоридный раствор</t>
  </si>
  <si>
    <t>Песок кварцевый</t>
  </si>
  <si>
    <t>Фракции от 0,7 до 40 мм</t>
  </si>
  <si>
    <t>Гипохлорит натрия</t>
  </si>
  <si>
    <t>Тип Б</t>
  </si>
  <si>
    <t>Гипохлорит кальция</t>
  </si>
  <si>
    <t>Содержание хлора не менее 39%</t>
  </si>
  <si>
    <t>Труба металлическая</t>
  </si>
  <si>
    <t>Труба пластиковая</t>
  </si>
  <si>
    <t>ПЭ100, Р=10 бар</t>
  </si>
  <si>
    <t>м</t>
  </si>
  <si>
    <t>Трубопроводная арматура</t>
  </si>
  <si>
    <t>Диаметр от 15 до 600 мм</t>
  </si>
  <si>
    <t>Расходные материалы к оргтехнике</t>
  </si>
  <si>
    <t>Средства индивидуальной защиты</t>
  </si>
  <si>
    <t>Сертифицированные</t>
  </si>
  <si>
    <t>Примечания к примерной форме плана закупки товаров, работ, услуг:</t>
  </si>
  <si>
    <r>
      <t>1.</t>
    </r>
    <r>
      <rPr>
        <sz val="7"/>
        <rFont val="Times New Roman"/>
        <family val="1"/>
      </rPr>
      <t xml:space="preserve">                   </t>
    </r>
    <r>
      <rPr>
        <sz val="14"/>
        <rFont val="Times New Roman"/>
        <family val="1"/>
      </rPr>
      <t>В столбцах 1 - 2 указывается идентификационный код закупки, состоящий из кодов Общероссийского классификатора видов экономической деятельности (ОКВЭД) с обязательным заполнением разделов, подразделов и рекомендуемым заполнением классов, подклассов, групп, подгрупп и видов, Общероссийского классификатора видов экономической деятельности, продукции и услуг (ОКДП) с обязательным заполнением разделов, подразделов и рекомендуемым заполнением групп и подгрупп видов экономической деятельности, классов и подклассов продукции и услуг, а также видов продукции и услуг.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</si>
  <si>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В столбце 3 указывается наименование товара, работы или услуги (предмет договора).</t>
    </r>
  </si>
  <si>
    <r>
      <t>3.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В столбце 4 указываются минимально необходимые требования, предъявляемые к предмету договора, включая функциональные, технические, качественные характеристики и эксплуатационные характеристики предмета договора, позволяющие идентифицировать предмет договора (при необходимости).</t>
    </r>
  </si>
  <si>
    <r>
      <t>4.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В столбце 5 указываются единица измерения товаров, работ, услуг, запланированных к закупке.</t>
    </r>
  </si>
  <si>
    <r>
      <t>5.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В столбце 6 указываются сведения о количестве товаров, объеме работ, услуг, запланированных к закупке, в натуральном выражении.</t>
    </r>
  </si>
  <si>
    <r>
      <t>6.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В столбце 7 указывается регион поставки товаров, выполнения работ, оказания услуг.</t>
    </r>
  </si>
  <si>
    <r>
      <t>7.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В столбце 8 указываются сведения о планируемом объеме денежных средств. </t>
    </r>
  </si>
  <si>
    <r>
      <t>8.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В столбце 9 указывается планируемая дата или период (например, еженедельно, ежемесячно и т.п.) размещения на официальном сайте извещения о проведении закупки (в формате мм.гггг).</t>
    </r>
  </si>
  <si>
    <r>
      <t>9.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В столбце 10 указывается планируемый срок исполнения договора (в формате мм.гггг).</t>
    </r>
  </si>
  <si>
    <r>
      <t>10.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В столбце 11 указывается способ осуществления закупки.</t>
    </r>
  </si>
  <si>
    <r>
      <t>11.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 xml:space="preserve"> В столбцах 12 и 13 указывается форма осуществления закупки (электронная, неэлектронная).</t>
    </r>
  </si>
  <si>
    <r>
      <t>12.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 xml:space="preserve"> В столбце 14 указывается обоснование, в случае изменения (корректировки) утвержденного плана закупки.</t>
    </r>
  </si>
  <si>
    <r>
      <t>13.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 xml:space="preserve"> При формировании плана закупки инновационной продукции, высокотехнологичной продукции, лекарственных средств:</t>
    </r>
  </si>
  <si>
    <t>1) столбцы 11-13 не заполняются;</t>
  </si>
  <si>
    <t>2) в столбце 9 указывается планируемая дата или период размещения на официальном сайте извещения о проведении закупки (в формате гггг);</t>
  </si>
  <si>
    <t>3) в столбце 10 указывается планируемый срок исполнения договора (в формате гггг).</t>
  </si>
  <si>
    <r>
      <t>14.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В случае если период исполнения договора превышает срок, на который утверждаются планы закупок (долгосрочные договоры), в планы закупок также включаются сведения на весь период осуществления закупки до момента исполнения договора.</t>
    </r>
  </si>
  <si>
    <t>15. План закупки подлежит корректировке в случаях:</t>
  </si>
  <si>
    <t>1) изменения потребности в товарах, работах, услугах, в том числе сроков их приобретения, способа осуществления закупки, срока исполнения договора;</t>
  </si>
  <si>
    <t xml:space="preserve">2) изменения более чем на 10% стоимости планируемых к приобретению товаров, работ, услуг, выявленного в результате подготовки к процедуре проведения конкретной закупки, вследствие чего невозможно осуществление закупки товаров, работ, услуг в соответствии с планируемым объемом денежных средств, предусмотренным планом закупки; </t>
  </si>
  <si>
    <r>
      <t>3</t>
    </r>
    <r>
      <rPr>
        <sz val="14"/>
        <color indexed="8"/>
        <rFont val="Times New Roman"/>
        <family val="1"/>
      </rPr>
      <t>) по иным основаниям</t>
    </r>
    <r>
      <rPr>
        <sz val="14"/>
        <rFont val="Times New Roman"/>
        <family val="1"/>
      </rPr>
      <t xml:space="preserve"> в соответствии с законодательством Российской Федерации, внутренними процедурами планирования заказчика, Положением о закупке, утвержденным заказчиком.</t>
    </r>
  </si>
  <si>
    <t xml:space="preserve">16. Корректировка плана закупки товаров, работ и услуг может осуществляться в порядке, установленном Положением о закупке заказчика. При этом корректировка плана закупки товаров, работ, услуг в отношении закупок, извещение о которых подлежит размещению на официальном сайте, осуществляется заказчиком в установленном Положением о закупке порядке. </t>
  </si>
  <si>
    <t>ГСМ</t>
  </si>
  <si>
    <t>Бензин, дизтопливо</t>
  </si>
  <si>
    <t>л</t>
  </si>
  <si>
    <t>Пропан</t>
  </si>
  <si>
    <t>Проведение лабораторных исследований</t>
  </si>
  <si>
    <t xml:space="preserve">ед. </t>
  </si>
  <si>
    <t>Аккредитованная лаборатория</t>
  </si>
  <si>
    <t>Горячекатаная</t>
  </si>
  <si>
    <t>шт.</t>
  </si>
  <si>
    <t>Установка для обеззараживания воды</t>
  </si>
  <si>
    <t>Комбинированный дезинфектант диоксид хлора и хлор</t>
  </si>
  <si>
    <t>единственный поставщик</t>
  </si>
  <si>
    <t>Услуги по теплоизоляции трубопроводов</t>
  </si>
  <si>
    <t>СРО</t>
  </si>
  <si>
    <t>мп</t>
  </si>
  <si>
    <t>январь-декабрь</t>
  </si>
  <si>
    <t>апрель-август</t>
  </si>
  <si>
    <t>февраль</t>
  </si>
  <si>
    <t>Монтаж трубопровода</t>
  </si>
  <si>
    <t>пм</t>
  </si>
  <si>
    <t>июнь-август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</si>
</sst>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</numFmts>
  <fonts count="7">
    <font>
      <sz val="10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90" zoomScaleNormal="90" workbookViewId="0" topLeftCell="A1">
      <selection activeCell="D13" sqref="D13"/>
    </sheetView>
  </sheetViews>
  <sheetFormatPr defaultColWidth="9.33203125" defaultRowHeight="12.75"/>
  <cols>
    <col min="3" max="3" width="27.66015625" style="0" customWidth="1"/>
    <col min="4" max="4" width="15.5" style="0" customWidth="1"/>
    <col min="5" max="5" width="8.66015625" style="0" customWidth="1"/>
    <col min="6" max="6" width="10.16015625" style="0" customWidth="1"/>
    <col min="7" max="7" width="10.33203125" style="0" customWidth="1"/>
    <col min="8" max="8" width="11.66015625" style="0" customWidth="1"/>
    <col min="9" max="9" width="11.16015625" style="0" customWidth="1"/>
    <col min="10" max="10" width="9.5" style="0" customWidth="1"/>
    <col min="11" max="11" width="13.16015625" style="0" customWidth="1"/>
    <col min="12" max="13" width="5.83203125" style="0" customWidth="1"/>
  </cols>
  <sheetData>
    <row r="1" ht="17.25">
      <c r="G1" s="3" t="s">
        <v>20</v>
      </c>
    </row>
    <row r="2" ht="18">
      <c r="G2" s="4" t="s">
        <v>22</v>
      </c>
    </row>
    <row r="4" spans="1:14" ht="12.75">
      <c r="A4" s="17" t="s">
        <v>16</v>
      </c>
      <c r="B4" s="17"/>
      <c r="C4" s="17"/>
      <c r="D4" s="18" t="s">
        <v>23</v>
      </c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12.75">
      <c r="A5" s="17" t="s">
        <v>17</v>
      </c>
      <c r="B5" s="17"/>
      <c r="C5" s="17"/>
      <c r="D5" s="18" t="s">
        <v>24</v>
      </c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ht="12.75">
      <c r="A6" s="17" t="s">
        <v>18</v>
      </c>
      <c r="B6" s="17"/>
      <c r="C6" s="17"/>
      <c r="D6" s="14">
        <v>6603020368</v>
      </c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ht="12.75">
      <c r="A7" s="17" t="s">
        <v>19</v>
      </c>
      <c r="B7" s="17"/>
      <c r="C7" s="17"/>
      <c r="D7" s="14">
        <v>65409567</v>
      </c>
      <c r="E7" s="15"/>
      <c r="F7" s="15"/>
      <c r="G7" s="15"/>
      <c r="H7" s="15"/>
      <c r="I7" s="15"/>
      <c r="J7" s="15"/>
      <c r="K7" s="15"/>
      <c r="L7" s="15"/>
      <c r="M7" s="15"/>
      <c r="N7" s="16"/>
    </row>
    <row r="9" spans="1:14" ht="15" customHeight="1">
      <c r="A9" s="13" t="s">
        <v>0</v>
      </c>
      <c r="B9" s="13" t="s">
        <v>1</v>
      </c>
      <c r="C9" s="13" t="s">
        <v>2</v>
      </c>
      <c r="D9" s="13"/>
      <c r="E9" s="13"/>
      <c r="F9" s="13"/>
      <c r="G9" s="13"/>
      <c r="H9" s="13"/>
      <c r="I9" s="13"/>
      <c r="J9" s="13"/>
      <c r="K9" s="12" t="s">
        <v>3</v>
      </c>
      <c r="L9" s="13" t="s">
        <v>4</v>
      </c>
      <c r="M9" s="13"/>
      <c r="N9" s="13" t="s">
        <v>5</v>
      </c>
    </row>
    <row r="10" spans="1:14" ht="12.75">
      <c r="A10" s="13"/>
      <c r="B10" s="13"/>
      <c r="C10" s="13" t="s">
        <v>21</v>
      </c>
      <c r="D10" s="13" t="s">
        <v>6</v>
      </c>
      <c r="E10" s="13" t="s">
        <v>7</v>
      </c>
      <c r="F10" s="13" t="s">
        <v>8</v>
      </c>
      <c r="G10" s="13" t="s">
        <v>9</v>
      </c>
      <c r="H10" s="13" t="s">
        <v>27</v>
      </c>
      <c r="I10" s="13" t="s">
        <v>10</v>
      </c>
      <c r="J10" s="13"/>
      <c r="K10" s="12"/>
      <c r="L10" s="13"/>
      <c r="M10" s="13"/>
      <c r="N10" s="13"/>
    </row>
    <row r="11" spans="1:14" ht="51">
      <c r="A11" s="13"/>
      <c r="B11" s="13"/>
      <c r="C11" s="13"/>
      <c r="D11" s="13"/>
      <c r="E11" s="13"/>
      <c r="F11" s="13"/>
      <c r="G11" s="13"/>
      <c r="H11" s="13"/>
      <c r="I11" s="1" t="s">
        <v>11</v>
      </c>
      <c r="J11" s="1" t="s">
        <v>13</v>
      </c>
      <c r="K11" s="12"/>
      <c r="L11" s="12" t="s">
        <v>14</v>
      </c>
      <c r="M11" s="12" t="s">
        <v>15</v>
      </c>
      <c r="N11" s="13"/>
    </row>
    <row r="12" spans="1:14" ht="11.25" customHeight="1">
      <c r="A12" s="13"/>
      <c r="B12" s="13"/>
      <c r="C12" s="13"/>
      <c r="D12" s="13"/>
      <c r="E12" s="13"/>
      <c r="F12" s="13"/>
      <c r="G12" s="13"/>
      <c r="H12" s="13"/>
      <c r="I12" s="1" t="s">
        <v>12</v>
      </c>
      <c r="J12" s="1" t="s">
        <v>12</v>
      </c>
      <c r="K12" s="12"/>
      <c r="L12" s="12"/>
      <c r="M12" s="12"/>
      <c r="N12" s="13"/>
    </row>
    <row r="13" spans="1:14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</row>
    <row r="14" spans="1:14" s="6" customFormat="1" ht="20.25">
      <c r="A14" s="5"/>
      <c r="B14" s="5"/>
      <c r="C14" s="7" t="s">
        <v>25</v>
      </c>
      <c r="D14" s="7" t="s">
        <v>28</v>
      </c>
      <c r="E14" s="5" t="s">
        <v>26</v>
      </c>
      <c r="F14" s="8">
        <f>207700+2500</f>
        <v>210200</v>
      </c>
      <c r="G14" s="5" t="s">
        <v>29</v>
      </c>
      <c r="H14" s="8">
        <f>F14*476.65*1.18/1000</f>
        <v>118226.35939999999</v>
      </c>
      <c r="I14" s="5"/>
      <c r="J14" s="5" t="s">
        <v>98</v>
      </c>
      <c r="K14" s="5" t="s">
        <v>94</v>
      </c>
      <c r="L14" s="5"/>
      <c r="M14" s="5"/>
      <c r="N14" s="5"/>
    </row>
    <row r="15" spans="1:14" s="6" customFormat="1" ht="20.25">
      <c r="A15" s="5"/>
      <c r="B15" s="5"/>
      <c r="C15" s="7" t="s">
        <v>30</v>
      </c>
      <c r="D15" s="7" t="s">
        <v>31</v>
      </c>
      <c r="E15" s="5" t="s">
        <v>32</v>
      </c>
      <c r="F15" s="8">
        <v>180000</v>
      </c>
      <c r="G15" s="5" t="s">
        <v>29</v>
      </c>
      <c r="H15" s="8">
        <f>F15*6.6*1.18/1000</f>
        <v>1401.84</v>
      </c>
      <c r="I15" s="5"/>
      <c r="J15" s="5" t="s">
        <v>98</v>
      </c>
      <c r="K15" s="5" t="s">
        <v>94</v>
      </c>
      <c r="L15" s="5"/>
      <c r="M15" s="5"/>
      <c r="N15" s="5"/>
    </row>
    <row r="16" spans="1:14" s="6" customFormat="1" ht="20.25">
      <c r="A16" s="5"/>
      <c r="B16" s="5"/>
      <c r="C16" s="7" t="s">
        <v>33</v>
      </c>
      <c r="D16" s="7" t="s">
        <v>35</v>
      </c>
      <c r="E16" s="5" t="s">
        <v>34</v>
      </c>
      <c r="F16" s="8">
        <v>6891666</v>
      </c>
      <c r="G16" s="5" t="s">
        <v>29</v>
      </c>
      <c r="H16" s="8">
        <f>F16*3.4*1.18/1000</f>
        <v>27649.363991999995</v>
      </c>
      <c r="I16" s="5"/>
      <c r="J16" s="5" t="s">
        <v>98</v>
      </c>
      <c r="K16" s="5" t="s">
        <v>94</v>
      </c>
      <c r="L16" s="5"/>
      <c r="M16" s="5"/>
      <c r="N16" s="5"/>
    </row>
    <row r="17" spans="1:14" s="6" customFormat="1" ht="20.25">
      <c r="A17" s="5"/>
      <c r="B17" s="5"/>
      <c r="C17" s="7" t="s">
        <v>36</v>
      </c>
      <c r="D17" s="7" t="s">
        <v>37</v>
      </c>
      <c r="E17" s="5" t="s">
        <v>38</v>
      </c>
      <c r="F17" s="8">
        <f>20*12</f>
        <v>240</v>
      </c>
      <c r="G17" s="5" t="s">
        <v>29</v>
      </c>
      <c r="H17" s="8">
        <f>F17*5500*1.18/1000</f>
        <v>1557.6</v>
      </c>
      <c r="I17" s="5"/>
      <c r="J17" s="5" t="s">
        <v>98</v>
      </c>
      <c r="K17" s="5"/>
      <c r="L17" s="5"/>
      <c r="M17" s="5"/>
      <c r="N17" s="5"/>
    </row>
    <row r="18" spans="1:14" s="6" customFormat="1" ht="20.25">
      <c r="A18" s="5"/>
      <c r="B18" s="5"/>
      <c r="C18" s="7" t="s">
        <v>39</v>
      </c>
      <c r="D18" s="7" t="s">
        <v>40</v>
      </c>
      <c r="E18" s="5" t="s">
        <v>32</v>
      </c>
      <c r="F18" s="8">
        <f>14*17.5</f>
        <v>245</v>
      </c>
      <c r="G18" s="5" t="s">
        <v>29</v>
      </c>
      <c r="H18" s="8">
        <f>F18*3574*1.18/1000</f>
        <v>1033.2433999999998</v>
      </c>
      <c r="I18" s="5"/>
      <c r="J18" s="5" t="s">
        <v>98</v>
      </c>
      <c r="K18" s="5" t="s">
        <v>94</v>
      </c>
      <c r="L18" s="5"/>
      <c r="M18" s="5"/>
      <c r="N18" s="5"/>
    </row>
    <row r="19" spans="1:14" s="6" customFormat="1" ht="20.25">
      <c r="A19" s="5"/>
      <c r="B19" s="5"/>
      <c r="C19" s="7" t="s">
        <v>41</v>
      </c>
      <c r="D19" s="7" t="s">
        <v>40</v>
      </c>
      <c r="E19" s="5" t="s">
        <v>38</v>
      </c>
      <c r="F19" s="8">
        <v>6</v>
      </c>
      <c r="G19" s="5" t="s">
        <v>29</v>
      </c>
      <c r="H19" s="8">
        <f>F19*36000*1.18/1000</f>
        <v>254.88</v>
      </c>
      <c r="I19" s="5"/>
      <c r="J19" s="5" t="s">
        <v>98</v>
      </c>
      <c r="K19" s="5"/>
      <c r="L19" s="5"/>
      <c r="M19" s="5"/>
      <c r="N19" s="5"/>
    </row>
    <row r="20" spans="1:14" s="6" customFormat="1" ht="20.25">
      <c r="A20" s="5"/>
      <c r="B20" s="5"/>
      <c r="C20" s="7" t="s">
        <v>42</v>
      </c>
      <c r="D20" s="7" t="s">
        <v>43</v>
      </c>
      <c r="E20" s="5" t="s">
        <v>38</v>
      </c>
      <c r="F20" s="8">
        <v>14</v>
      </c>
      <c r="G20" s="5" t="s">
        <v>29</v>
      </c>
      <c r="H20" s="8">
        <f>F20*7000*1.18/1000</f>
        <v>115.64</v>
      </c>
      <c r="I20" s="5"/>
      <c r="J20" s="5" t="s">
        <v>98</v>
      </c>
      <c r="K20" s="5"/>
      <c r="L20" s="5"/>
      <c r="M20" s="5"/>
      <c r="N20" s="5"/>
    </row>
    <row r="21" spans="1:14" s="6" customFormat="1" ht="20.25">
      <c r="A21" s="5"/>
      <c r="B21" s="5"/>
      <c r="C21" s="7" t="s">
        <v>44</v>
      </c>
      <c r="D21" s="7"/>
      <c r="E21" s="5" t="s">
        <v>38</v>
      </c>
      <c r="F21" s="8">
        <f>F20*1.6</f>
        <v>22.400000000000002</v>
      </c>
      <c r="G21" s="5" t="s">
        <v>29</v>
      </c>
      <c r="H21" s="8">
        <f>F21*25500*1.18/1000</f>
        <v>674.016</v>
      </c>
      <c r="I21" s="5"/>
      <c r="J21" s="5" t="s">
        <v>98</v>
      </c>
      <c r="K21" s="5" t="s">
        <v>94</v>
      </c>
      <c r="L21" s="5"/>
      <c r="M21" s="5"/>
      <c r="N21" s="5"/>
    </row>
    <row r="22" spans="1:14" s="6" customFormat="1" ht="20.25">
      <c r="A22" s="5"/>
      <c r="B22" s="5"/>
      <c r="C22" s="7" t="s">
        <v>45</v>
      </c>
      <c r="D22" s="7" t="s">
        <v>46</v>
      </c>
      <c r="E22" s="5" t="s">
        <v>38</v>
      </c>
      <c r="F22" s="8">
        <v>204</v>
      </c>
      <c r="G22" s="5" t="s">
        <v>29</v>
      </c>
      <c r="H22" s="8">
        <f>F22*5000*1.18/1000</f>
        <v>1203.6</v>
      </c>
      <c r="I22" s="5"/>
      <c r="J22" s="5" t="s">
        <v>99</v>
      </c>
      <c r="K22" s="5"/>
      <c r="L22" s="5"/>
      <c r="M22" s="5"/>
      <c r="N22" s="5"/>
    </row>
    <row r="23" spans="1:14" s="6" customFormat="1" ht="20.25">
      <c r="A23" s="5"/>
      <c r="B23" s="5"/>
      <c r="C23" s="7" t="s">
        <v>47</v>
      </c>
      <c r="D23" s="7" t="s">
        <v>48</v>
      </c>
      <c r="E23" s="5" t="s">
        <v>38</v>
      </c>
      <c r="F23" s="8">
        <v>141</v>
      </c>
      <c r="G23" s="5" t="s">
        <v>29</v>
      </c>
      <c r="H23" s="8">
        <f>F23*7600*1.18/1000</f>
        <v>1264.488</v>
      </c>
      <c r="I23" s="5"/>
      <c r="J23" s="5" t="s">
        <v>98</v>
      </c>
      <c r="K23" s="5"/>
      <c r="L23" s="5"/>
      <c r="M23" s="5"/>
      <c r="N23" s="5"/>
    </row>
    <row r="24" spans="1:14" s="6" customFormat="1" ht="20.25">
      <c r="A24" s="5"/>
      <c r="B24" s="5"/>
      <c r="C24" s="7" t="s">
        <v>49</v>
      </c>
      <c r="D24" s="7" t="s">
        <v>50</v>
      </c>
      <c r="E24" s="5" t="s">
        <v>38</v>
      </c>
      <c r="F24" s="8">
        <v>2</v>
      </c>
      <c r="G24" s="5" t="s">
        <v>29</v>
      </c>
      <c r="H24" s="8">
        <f>F24*45500*1.18/1000</f>
        <v>107.38</v>
      </c>
      <c r="I24" s="5"/>
      <c r="J24" s="5" t="s">
        <v>98</v>
      </c>
      <c r="K24" s="5"/>
      <c r="L24" s="5"/>
      <c r="M24" s="5"/>
      <c r="N24" s="5"/>
    </row>
    <row r="25" spans="1:14" s="6" customFormat="1" ht="20.25">
      <c r="A25" s="5"/>
      <c r="B25" s="5"/>
      <c r="C25" s="7" t="s">
        <v>51</v>
      </c>
      <c r="D25" s="7" t="s">
        <v>90</v>
      </c>
      <c r="E25" s="5" t="s">
        <v>38</v>
      </c>
      <c r="F25" s="8">
        <v>4</v>
      </c>
      <c r="G25" s="5" t="s">
        <v>29</v>
      </c>
      <c r="H25" s="8">
        <f>F25*45500*1.18/1000</f>
        <v>214.76</v>
      </c>
      <c r="I25" s="5"/>
      <c r="J25" s="5" t="s">
        <v>98</v>
      </c>
      <c r="K25" s="5"/>
      <c r="L25" s="5"/>
      <c r="M25" s="5"/>
      <c r="N25" s="5"/>
    </row>
    <row r="26" spans="1:14" s="6" customFormat="1" ht="20.25">
      <c r="A26" s="5"/>
      <c r="B26" s="5"/>
      <c r="C26" s="7" t="s">
        <v>52</v>
      </c>
      <c r="D26" s="7" t="s">
        <v>53</v>
      </c>
      <c r="E26" s="5" t="s">
        <v>54</v>
      </c>
      <c r="F26" s="8">
        <v>1000</v>
      </c>
      <c r="G26" s="5" t="s">
        <v>29</v>
      </c>
      <c r="H26" s="8">
        <f>F26*250*1.18/1000</f>
        <v>295</v>
      </c>
      <c r="I26" s="5"/>
      <c r="J26" s="5" t="s">
        <v>98</v>
      </c>
      <c r="K26" s="5"/>
      <c r="L26" s="5"/>
      <c r="M26" s="5"/>
      <c r="N26" s="5"/>
    </row>
    <row r="27" spans="1:14" s="6" customFormat="1" ht="20.25">
      <c r="A27" s="5"/>
      <c r="B27" s="5"/>
      <c r="C27" s="7" t="s">
        <v>55</v>
      </c>
      <c r="D27" s="7" t="s">
        <v>56</v>
      </c>
      <c r="E27" s="5" t="s">
        <v>91</v>
      </c>
      <c r="F27" s="8">
        <v>100</v>
      </c>
      <c r="G27" s="5" t="s">
        <v>29</v>
      </c>
      <c r="H27" s="8">
        <f>F27*5000*1.18/1000</f>
        <v>590</v>
      </c>
      <c r="I27" s="5"/>
      <c r="J27" s="5" t="s">
        <v>98</v>
      </c>
      <c r="K27" s="5"/>
      <c r="L27" s="5"/>
      <c r="M27" s="5"/>
      <c r="N27" s="5"/>
    </row>
    <row r="28" spans="1:14" s="6" customFormat="1" ht="20.25">
      <c r="A28" s="5"/>
      <c r="B28" s="5"/>
      <c r="C28" s="7" t="s">
        <v>57</v>
      </c>
      <c r="D28" s="7"/>
      <c r="E28" s="5" t="s">
        <v>91</v>
      </c>
      <c r="F28" s="8"/>
      <c r="G28" s="5" t="s">
        <v>29</v>
      </c>
      <c r="H28" s="8"/>
      <c r="I28" s="5"/>
      <c r="J28" s="5" t="s">
        <v>98</v>
      </c>
      <c r="K28" s="5"/>
      <c r="L28" s="5"/>
      <c r="M28" s="5"/>
      <c r="N28" s="5"/>
    </row>
    <row r="29" spans="1:14" s="6" customFormat="1" ht="20.25">
      <c r="A29" s="5"/>
      <c r="B29" s="5"/>
      <c r="C29" s="7" t="s">
        <v>58</v>
      </c>
      <c r="D29" s="7" t="s">
        <v>59</v>
      </c>
      <c r="E29" s="5" t="s">
        <v>91</v>
      </c>
      <c r="F29" s="8"/>
      <c r="G29" s="5" t="s">
        <v>29</v>
      </c>
      <c r="H29" s="8">
        <v>500</v>
      </c>
      <c r="I29" s="5"/>
      <c r="J29" s="5" t="s">
        <v>98</v>
      </c>
      <c r="K29" s="5"/>
      <c r="L29" s="5"/>
      <c r="M29" s="5"/>
      <c r="N29" s="5"/>
    </row>
    <row r="30" spans="1:14" s="6" customFormat="1" ht="20.25">
      <c r="A30" s="5"/>
      <c r="B30" s="5"/>
      <c r="C30" s="7" t="s">
        <v>83</v>
      </c>
      <c r="D30" s="7" t="s">
        <v>84</v>
      </c>
      <c r="E30" s="5" t="s">
        <v>85</v>
      </c>
      <c r="F30" s="8">
        <f>2200*12</f>
        <v>26400</v>
      </c>
      <c r="G30" s="5" t="s">
        <v>29</v>
      </c>
      <c r="H30" s="8">
        <f>F30*23*1.18/1000</f>
        <v>716.496</v>
      </c>
      <c r="I30" s="5"/>
      <c r="J30" s="5" t="s">
        <v>98</v>
      </c>
      <c r="K30" s="5"/>
      <c r="L30" s="5"/>
      <c r="M30" s="5"/>
      <c r="N30" s="5"/>
    </row>
    <row r="31" spans="1:14" s="6" customFormat="1" ht="20.25">
      <c r="A31" s="5"/>
      <c r="B31" s="5"/>
      <c r="C31" s="7" t="s">
        <v>83</v>
      </c>
      <c r="D31" s="7" t="s">
        <v>86</v>
      </c>
      <c r="E31" s="5" t="s">
        <v>85</v>
      </c>
      <c r="F31" s="8">
        <f>1400*12</f>
        <v>16800</v>
      </c>
      <c r="G31" s="5" t="s">
        <v>29</v>
      </c>
      <c r="H31" s="8">
        <f>F31*13*1.18/1000</f>
        <v>257.712</v>
      </c>
      <c r="I31" s="5"/>
      <c r="J31" s="5" t="s">
        <v>98</v>
      </c>
      <c r="K31" s="5"/>
      <c r="L31" s="5"/>
      <c r="M31" s="5"/>
      <c r="N31" s="5"/>
    </row>
    <row r="32" spans="1:14" s="6" customFormat="1" ht="12.75">
      <c r="A32" s="5"/>
      <c r="B32" s="5"/>
      <c r="C32" s="7" t="s">
        <v>101</v>
      </c>
      <c r="D32" s="7" t="s">
        <v>96</v>
      </c>
      <c r="E32" s="5" t="s">
        <v>102</v>
      </c>
      <c r="F32" s="8">
        <v>410</v>
      </c>
      <c r="G32" s="5" t="s">
        <v>29</v>
      </c>
      <c r="H32" s="8">
        <v>1253</v>
      </c>
      <c r="I32" s="5"/>
      <c r="J32" s="5" t="s">
        <v>103</v>
      </c>
      <c r="K32" s="5"/>
      <c r="L32" s="5"/>
      <c r="M32" s="5"/>
      <c r="N32" s="5"/>
    </row>
    <row r="33" spans="1:14" s="6" customFormat="1" ht="20.25">
      <c r="A33" s="5"/>
      <c r="B33" s="5"/>
      <c r="C33" s="7" t="s">
        <v>95</v>
      </c>
      <c r="D33" s="7" t="s">
        <v>96</v>
      </c>
      <c r="E33" s="5" t="s">
        <v>97</v>
      </c>
      <c r="F33" s="8">
        <v>1000</v>
      </c>
      <c r="G33" s="5" t="s">
        <v>29</v>
      </c>
      <c r="H33" s="8">
        <v>2000</v>
      </c>
      <c r="I33" s="5"/>
      <c r="J33" s="5" t="s">
        <v>98</v>
      </c>
      <c r="K33" s="5"/>
      <c r="L33" s="5"/>
      <c r="M33" s="5"/>
      <c r="N33" s="5"/>
    </row>
    <row r="34" spans="1:14" s="6" customFormat="1" ht="20.25">
      <c r="A34" s="5"/>
      <c r="B34" s="5"/>
      <c r="C34" s="7" t="s">
        <v>87</v>
      </c>
      <c r="D34" s="7" t="s">
        <v>89</v>
      </c>
      <c r="E34" s="5" t="s">
        <v>88</v>
      </c>
      <c r="F34" s="8"/>
      <c r="G34" s="5" t="s">
        <v>29</v>
      </c>
      <c r="H34" s="8">
        <v>1400</v>
      </c>
      <c r="I34" s="5"/>
      <c r="J34" s="5" t="s">
        <v>98</v>
      </c>
      <c r="K34" s="5"/>
      <c r="L34" s="5"/>
      <c r="M34" s="5"/>
      <c r="N34" s="5"/>
    </row>
    <row r="35" spans="1:14" s="6" customFormat="1" ht="30">
      <c r="A35" s="5"/>
      <c r="B35" s="5"/>
      <c r="C35" s="7" t="s">
        <v>92</v>
      </c>
      <c r="D35" s="7" t="s">
        <v>93</v>
      </c>
      <c r="E35" s="5" t="s">
        <v>88</v>
      </c>
      <c r="F35" s="8">
        <v>1</v>
      </c>
      <c r="G35" s="5" t="s">
        <v>29</v>
      </c>
      <c r="H35" s="8">
        <v>1150</v>
      </c>
      <c r="I35" s="5"/>
      <c r="J35" s="5" t="s">
        <v>100</v>
      </c>
      <c r="K35" s="5"/>
      <c r="L35" s="5"/>
      <c r="M35" s="5"/>
      <c r="N35" s="5"/>
    </row>
  </sheetData>
  <mergeCells count="23">
    <mergeCell ref="N9:N12"/>
    <mergeCell ref="A4:C4"/>
    <mergeCell ref="A5:C5"/>
    <mergeCell ref="A6:C6"/>
    <mergeCell ref="A7:C7"/>
    <mergeCell ref="D4:N4"/>
    <mergeCell ref="D5:N5"/>
    <mergeCell ref="D6:N6"/>
    <mergeCell ref="D7:N7"/>
    <mergeCell ref="L9:M10"/>
    <mergeCell ref="C10:C12"/>
    <mergeCell ref="D10:D12"/>
    <mergeCell ref="E10:E12"/>
    <mergeCell ref="F10:F12"/>
    <mergeCell ref="G10:G12"/>
    <mergeCell ref="H10:H12"/>
    <mergeCell ref="I10:J10"/>
    <mergeCell ref="L11:L12"/>
    <mergeCell ref="M11:M12"/>
    <mergeCell ref="A9:A12"/>
    <mergeCell ref="B9:B12"/>
    <mergeCell ref="C9:J9"/>
    <mergeCell ref="K9:K12"/>
  </mergeCells>
  <printOptions/>
  <pageMargins left="0.3937007874015748" right="0.3937007874015748" top="0.7874015748031497" bottom="0.3937007874015748" header="0.15748031496062992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workbookViewId="0" topLeftCell="A1">
      <selection activeCell="E21" sqref="E21:E22"/>
    </sheetView>
  </sheetViews>
  <sheetFormatPr defaultColWidth="9.33203125" defaultRowHeight="12.75"/>
  <cols>
    <col min="1" max="16384" width="8.83203125" style="10" customWidth="1"/>
  </cols>
  <sheetData>
    <row r="1" ht="6" customHeight="1"/>
    <row r="2" ht="17.25">
      <c r="A2" s="9" t="s">
        <v>60</v>
      </c>
    </row>
    <row r="3" ht="4.5" customHeight="1">
      <c r="A3" s="11"/>
    </row>
    <row r="4" spans="1:12" ht="125.25" customHeight="1">
      <c r="A4" s="21" t="s">
        <v>61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38.25" customHeight="1">
      <c r="A5" s="21" t="s">
        <v>62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80.25" customHeight="1">
      <c r="A6" s="21" t="s">
        <v>63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40.5" customHeight="1">
      <c r="A7" s="21" t="s">
        <v>64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36" customHeight="1">
      <c r="A8" s="21" t="s">
        <v>65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8">
      <c r="A9" s="21" t="s">
        <v>66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8">
      <c r="A10" s="21" t="s">
        <v>67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38.25" customHeight="1">
      <c r="A11" s="21" t="s">
        <v>68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ht="18">
      <c r="A12" s="11" t="s">
        <v>69</v>
      </c>
    </row>
    <row r="13" ht="18">
      <c r="A13" s="11" t="s">
        <v>70</v>
      </c>
    </row>
    <row r="14" ht="18">
      <c r="A14" s="11" t="s">
        <v>71</v>
      </c>
    </row>
    <row r="15" spans="1:12" ht="39.75" customHeight="1">
      <c r="A15" s="21" t="s">
        <v>72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39.75" customHeight="1">
      <c r="A16" s="21" t="s">
        <v>73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27" customHeight="1">
      <c r="A17" s="21" t="s">
        <v>74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42" customHeight="1">
      <c r="A18" s="21" t="s">
        <v>75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8">
      <c r="A19" s="21" t="s">
        <v>76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55.5" customHeight="1">
      <c r="A20" s="21" t="s">
        <v>77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8">
      <c r="A21" s="21" t="s">
        <v>78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39.75" customHeight="1">
      <c r="A22" s="21" t="s">
        <v>79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67.5" customHeight="1">
      <c r="A23" s="21" t="s">
        <v>80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48.75" customHeight="1">
      <c r="A24" s="21" t="s">
        <v>81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90.75" customHeight="1">
      <c r="A25" s="21" t="s">
        <v>82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</sheetData>
  <mergeCells count="19">
    <mergeCell ref="A4:L4"/>
    <mergeCell ref="A5:L5"/>
    <mergeCell ref="A6:L6"/>
    <mergeCell ref="A7:L7"/>
    <mergeCell ref="A8:L8"/>
    <mergeCell ref="A9:L9"/>
    <mergeCell ref="A10:L10"/>
    <mergeCell ref="A11:L11"/>
    <mergeCell ref="A15:L15"/>
    <mergeCell ref="A16:L16"/>
    <mergeCell ref="A17:L17"/>
    <mergeCell ref="A18:L18"/>
    <mergeCell ref="A23:L23"/>
    <mergeCell ref="A24:L24"/>
    <mergeCell ref="A25:L25"/>
    <mergeCell ref="A19:L19"/>
    <mergeCell ref="A20:L20"/>
    <mergeCell ref="A21:L21"/>
    <mergeCell ref="A22:L22"/>
  </mergeCells>
  <printOptions/>
  <pageMargins left="0.64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</dc:creator>
  <cp:keywords/>
  <dc:description/>
  <cp:lastModifiedBy>birukov</cp:lastModifiedBy>
  <cp:lastPrinted>2012-03-26T05:45:03Z</cp:lastPrinted>
  <dcterms:created xsi:type="dcterms:W3CDTF">2012-03-19T10:32:21Z</dcterms:created>
  <dcterms:modified xsi:type="dcterms:W3CDTF">2012-05-21T08:50:03Z</dcterms:modified>
  <cp:category/>
  <cp:version/>
  <cp:contentType/>
  <cp:contentStatus/>
</cp:coreProperties>
</file>